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mon\DOZORNÁ RADA 2018\Podnikateľský zámer 2018\"/>
    </mc:Choice>
  </mc:AlternateContent>
  <bookViews>
    <workbookView xWindow="0" yWindow="0" windowWidth="21600" windowHeight="9735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L52" i="1" l="1"/>
  <c r="L51" i="1"/>
  <c r="H51" i="1"/>
  <c r="L50" i="1"/>
  <c r="L49" i="1"/>
  <c r="F49" i="1"/>
  <c r="H49" i="1" s="1"/>
  <c r="L48" i="1"/>
  <c r="H48" i="1"/>
  <c r="L47" i="1"/>
  <c r="H47" i="1"/>
  <c r="L46" i="1"/>
  <c r="F46" i="1"/>
  <c r="L45" i="1"/>
  <c r="H45" i="1"/>
  <c r="L44" i="1"/>
  <c r="H44" i="1"/>
  <c r="H46" i="1" s="1"/>
  <c r="L43" i="1"/>
  <c r="L42" i="1"/>
  <c r="L41" i="1"/>
  <c r="L40" i="1"/>
  <c r="L38" i="1"/>
  <c r="G38" i="1"/>
  <c r="F38" i="1"/>
  <c r="L37" i="1"/>
  <c r="H37" i="1"/>
  <c r="I36" i="1"/>
  <c r="L36" i="1" s="1"/>
  <c r="H36" i="1"/>
  <c r="L35" i="1"/>
  <c r="H35" i="1"/>
  <c r="L34" i="1"/>
  <c r="H34" i="1"/>
  <c r="L33" i="1"/>
  <c r="H33" i="1"/>
  <c r="L32" i="1"/>
  <c r="H32" i="1"/>
  <c r="L31" i="1"/>
  <c r="L30" i="1"/>
  <c r="H30" i="1"/>
  <c r="L29" i="1"/>
  <c r="H29" i="1"/>
  <c r="L28" i="1"/>
  <c r="H28" i="1"/>
  <c r="L27" i="1"/>
  <c r="F27" i="1"/>
  <c r="F31" i="1" s="1"/>
  <c r="L26" i="1"/>
  <c r="H26" i="1"/>
  <c r="L25" i="1"/>
  <c r="H25" i="1"/>
  <c r="L24" i="1"/>
  <c r="H24" i="1"/>
  <c r="L23" i="1"/>
  <c r="G23" i="1"/>
  <c r="G31" i="1" s="1"/>
  <c r="L22" i="1"/>
  <c r="H22" i="1"/>
  <c r="L21" i="1"/>
  <c r="H21" i="1"/>
  <c r="L20" i="1"/>
  <c r="D20" i="1"/>
  <c r="F19" i="1"/>
  <c r="H19" i="1" s="1"/>
  <c r="I19" i="1" s="1"/>
  <c r="L19" i="1" s="1"/>
  <c r="L18" i="1"/>
  <c r="F18" i="1"/>
  <c r="H18" i="1" s="1"/>
  <c r="L16" i="1"/>
  <c r="H16" i="1"/>
  <c r="G15" i="1"/>
  <c r="G17" i="1" s="1"/>
  <c r="F14" i="1"/>
  <c r="H14" i="1" s="1"/>
  <c r="I14" i="1" s="1"/>
  <c r="L14" i="1" s="1"/>
  <c r="L13" i="1"/>
  <c r="H13" i="1"/>
  <c r="F12" i="1"/>
  <c r="H12" i="1" s="1"/>
  <c r="I12" i="1" s="1"/>
  <c r="L12" i="1" s="1"/>
  <c r="H11" i="1"/>
  <c r="I11" i="1" s="1"/>
  <c r="L11" i="1" s="1"/>
  <c r="L10" i="1"/>
  <c r="G8" i="1"/>
  <c r="G9" i="1" s="1"/>
  <c r="F7" i="1"/>
  <c r="H7" i="1" s="1"/>
  <c r="F17" i="1" l="1"/>
  <c r="H17" i="1" s="1"/>
  <c r="I17" i="1" s="1"/>
  <c r="L17" i="1" s="1"/>
  <c r="H15" i="1"/>
  <c r="I15" i="1" s="1"/>
  <c r="L15" i="1" s="1"/>
  <c r="H23" i="1"/>
  <c r="H31" i="1"/>
  <c r="I7" i="1"/>
  <c r="L7" i="1" s="1"/>
  <c r="G39" i="1"/>
  <c r="G53" i="1" s="1"/>
  <c r="H52" i="1"/>
  <c r="F20" i="1"/>
  <c r="H20" i="1" s="1"/>
  <c r="H38" i="1"/>
  <c r="F52" i="1"/>
  <c r="H27" i="1"/>
  <c r="F9" i="1"/>
  <c r="H8" i="1"/>
  <c r="I8" i="1" s="1"/>
  <c r="L8" i="1" s="1"/>
  <c r="F39" i="1" l="1"/>
  <c r="F53" i="1" s="1"/>
  <c r="H9" i="1"/>
  <c r="I9" i="1" s="1"/>
  <c r="L9" i="1" l="1"/>
  <c r="I39" i="1"/>
  <c r="H39" i="1"/>
  <c r="H53" i="1" s="1"/>
  <c r="I53" i="1" l="1"/>
  <c r="L53" i="1" s="1"/>
  <c r="L39" i="1"/>
</calcChain>
</file>

<file path=xl/sharedStrings.xml><?xml version="1.0" encoding="utf-8"?>
<sst xmlns="http://schemas.openxmlformats.org/spreadsheetml/2006/main" count="103" uniqueCount="78">
  <si>
    <t xml:space="preserve">Plán   pestovnej  činnosti  2018  </t>
  </si>
  <si>
    <t xml:space="preserve">   MESTSKÉ LESY Banská Bystrica s.r.o. </t>
  </si>
  <si>
    <t>VÝKON</t>
  </si>
  <si>
    <t>ČÍSEL.</t>
  </si>
  <si>
    <t>TECH.</t>
  </si>
  <si>
    <t xml:space="preserve"> € / t.j.</t>
  </si>
  <si>
    <t>MNOŽSTVO</t>
  </si>
  <si>
    <t>NÁKLADY</t>
  </si>
  <si>
    <t>MATERIAL</t>
  </si>
  <si>
    <t xml:space="preserve">S P O L U </t>
  </si>
  <si>
    <t>z rezervy</t>
  </si>
  <si>
    <t>Rezerva z 2011</t>
  </si>
  <si>
    <t>Rezerva z  2012</t>
  </si>
  <si>
    <t>Rozdiel</t>
  </si>
  <si>
    <t>KÓD</t>
  </si>
  <si>
    <t>JED.</t>
  </si>
  <si>
    <t>ha,kg,m,l</t>
  </si>
  <si>
    <t>€</t>
  </si>
  <si>
    <t>rok 2018</t>
  </si>
  <si>
    <t>na rok 2018</t>
  </si>
  <si>
    <t>zalesňovanie</t>
  </si>
  <si>
    <t>ha</t>
  </si>
  <si>
    <t>sadenice</t>
  </si>
  <si>
    <t>ks</t>
  </si>
  <si>
    <t>OBNOVA LESA</t>
  </si>
  <si>
    <t>PRÍPRAVA PôDY</t>
  </si>
  <si>
    <t xml:space="preserve"> ha </t>
  </si>
  <si>
    <t>UHADZOVANIE</t>
  </si>
  <si>
    <t>VYŽÍNANIE</t>
  </si>
  <si>
    <t>OPLOCOVANIE</t>
  </si>
  <si>
    <t>km</t>
  </si>
  <si>
    <t>natieranie</t>
  </si>
  <si>
    <t>repelenty/CER,TR)</t>
  </si>
  <si>
    <t>vlna</t>
  </si>
  <si>
    <t>OCHRANA MLP</t>
  </si>
  <si>
    <t>čistky,prerezávky</t>
  </si>
  <si>
    <t>plecie ruby</t>
  </si>
  <si>
    <t>VÝCHOVA MLP</t>
  </si>
  <si>
    <t>klas.lapáky</t>
  </si>
  <si>
    <t>ferom.lapače</t>
  </si>
  <si>
    <t>feromóny</t>
  </si>
  <si>
    <t>kôr.pozorovateľ</t>
  </si>
  <si>
    <t>hod</t>
  </si>
  <si>
    <t>asanácia dreva</t>
  </si>
  <si>
    <t>herbicídy/roundup/</t>
  </si>
  <si>
    <t>Ochrana vetv.,polyn.</t>
  </si>
  <si>
    <t>insekcitídy</t>
  </si>
  <si>
    <t>búdky</t>
  </si>
  <si>
    <t xml:space="preserve"> protipožiarna ochrana</t>
  </si>
  <si>
    <t>OCHRANA LESA</t>
  </si>
  <si>
    <t>Vyvetvovanie</t>
  </si>
  <si>
    <t>vyznač. ťažby</t>
  </si>
  <si>
    <t>vyznač.hraníc</t>
  </si>
  <si>
    <t>hranič.kopce</t>
  </si>
  <si>
    <t>snehové jamy</t>
  </si>
  <si>
    <t>likvidácia oplôtkov</t>
  </si>
  <si>
    <t>OS.PEST.PRÁCE</t>
  </si>
  <si>
    <t>PESTOVANIE LESA</t>
  </si>
  <si>
    <t>vyzdvihovanie</t>
  </si>
  <si>
    <t>pletie</t>
  </si>
  <si>
    <t>zalesnenie</t>
  </si>
  <si>
    <t>LESNÉ ŠKOLKY</t>
  </si>
  <si>
    <t>čačina</t>
  </si>
  <si>
    <t>vian.stromy</t>
  </si>
  <si>
    <t>DR.LES.VÝROBA</t>
  </si>
  <si>
    <t>Urpín</t>
  </si>
  <si>
    <t>Podlavice</t>
  </si>
  <si>
    <t>LESOPARK</t>
  </si>
  <si>
    <t>PCV</t>
  </si>
  <si>
    <t>Zber semena</t>
  </si>
  <si>
    <t>OST.PEST.ČINNOSTI</t>
  </si>
  <si>
    <t>PESTOVNÁ ČINNOSŤ</t>
  </si>
  <si>
    <t>OLH</t>
  </si>
  <si>
    <t>Podpis</t>
  </si>
  <si>
    <t>Ing. Peter Valent</t>
  </si>
  <si>
    <t>Ing. Eduard Apfel</t>
  </si>
  <si>
    <t>LC Mestské lesy Banská Bystrica s.r.o. - Uľanka</t>
  </si>
  <si>
    <t>LC Mestské lesy Banská Bystrica s.r.o. - Harmanec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</si>
</sst>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indexed="8"/>
      <name val="Arial CE"/>
      <charset val="238"/>
    </font>
    <font>
      <b/>
      <sz val="10"/>
      <color indexed="8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b/>
      <sz val="10"/>
      <color indexed="10"/>
      <name val="Arial CE"/>
      <family val="2"/>
      <charset val="238"/>
    </font>
    <font>
      <b/>
      <sz val="11"/>
      <color indexed="17"/>
      <name val="Arial CE"/>
      <family val="2"/>
      <charset val="238"/>
    </font>
    <font>
      <b/>
      <sz val="10"/>
      <color indexed="17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3" fillId="0" borderId="0" xfId="1" applyFont="1"/>
    <xf numFmtId="0" fontId="2" fillId="0" borderId="0" xfId="1"/>
    <xf numFmtId="0" fontId="2" fillId="0" borderId="0" xfId="1" applyAlignment="1">
      <alignment horizontal="center"/>
    </xf>
    <xf numFmtId="3" fontId="2" fillId="0" borderId="0" xfId="1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1" applyBorder="1"/>
    <xf numFmtId="0" fontId="4" fillId="0" borderId="0" xfId="1" applyFont="1"/>
    <xf numFmtId="0" fontId="2" fillId="0" borderId="1" xfId="1" applyBorder="1"/>
    <xf numFmtId="0" fontId="2" fillId="0" borderId="1" xfId="1" applyBorder="1" applyAlignment="1">
      <alignment horizontal="center"/>
    </xf>
    <xf numFmtId="0" fontId="5" fillId="0" borderId="1" xfId="1" applyFont="1" applyBorder="1"/>
    <xf numFmtId="0" fontId="6" fillId="0" borderId="1" xfId="1" applyFont="1" applyBorder="1"/>
    <xf numFmtId="3" fontId="2" fillId="0" borderId="1" xfId="1" applyNumberFormat="1" applyBorder="1"/>
    <xf numFmtId="0" fontId="7" fillId="0" borderId="2" xfId="1" applyFont="1" applyBorder="1"/>
    <xf numFmtId="0" fontId="7" fillId="0" borderId="3" xfId="1" applyFont="1" applyBorder="1"/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/>
    <xf numFmtId="3" fontId="7" fillId="0" borderId="6" xfId="1" applyNumberFormat="1" applyFont="1" applyBorder="1"/>
    <xf numFmtId="3" fontId="7" fillId="0" borderId="7" xfId="1" applyNumberFormat="1" applyFont="1" applyBorder="1"/>
    <xf numFmtId="3" fontId="7" fillId="0" borderId="8" xfId="1" applyNumberFormat="1" applyFont="1" applyBorder="1"/>
    <xf numFmtId="3" fontId="7" fillId="0" borderId="9" xfId="1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9" xfId="0" applyFont="1" applyBorder="1"/>
    <xf numFmtId="0" fontId="2" fillId="0" borderId="10" xfId="1" applyBorder="1"/>
    <xf numFmtId="0" fontId="7" fillId="0" borderId="11" xfId="1" applyFont="1" applyBorder="1"/>
    <xf numFmtId="0" fontId="7" fillId="0" borderId="12" xfId="1" applyFont="1" applyBorder="1" applyAlignment="1">
      <alignment horizontal="center"/>
    </xf>
    <xf numFmtId="0" fontId="2" fillId="0" borderId="11" xfId="1" applyBorder="1"/>
    <xf numFmtId="3" fontId="2" fillId="0" borderId="13" xfId="1" applyNumberFormat="1" applyFont="1" applyBorder="1" applyAlignment="1">
      <alignment horizontal="center"/>
    </xf>
    <xf numFmtId="3" fontId="2" fillId="0" borderId="14" xfId="1" applyNumberFormat="1" applyFont="1" applyBorder="1" applyAlignment="1">
      <alignment horizontal="center"/>
    </xf>
    <xf numFmtId="3" fontId="2" fillId="0" borderId="15" xfId="1" applyNumberFormat="1" applyFont="1" applyBorder="1" applyAlignment="1">
      <alignment horizontal="center"/>
    </xf>
    <xf numFmtId="0" fontId="2" fillId="0" borderId="16" xfId="1" applyFont="1" applyBorder="1"/>
    <xf numFmtId="0" fontId="2" fillId="0" borderId="17" xfId="1" applyBorder="1"/>
    <xf numFmtId="0" fontId="2" fillId="0" borderId="18" xfId="1" applyBorder="1" applyAlignment="1">
      <alignment horizontal="center"/>
    </xf>
    <xf numFmtId="2" fontId="8" fillId="0" borderId="17" xfId="1" applyNumberFormat="1" applyFont="1" applyFill="1" applyBorder="1" applyAlignment="1">
      <alignment horizontal="right"/>
    </xf>
    <xf numFmtId="2" fontId="8" fillId="0" borderId="0" xfId="1" applyNumberFormat="1" applyFont="1" applyFill="1"/>
    <xf numFmtId="2" fontId="8" fillId="0" borderId="19" xfId="1" applyNumberFormat="1" applyFont="1" applyFill="1" applyBorder="1"/>
    <xf numFmtId="2" fontId="8" fillId="0" borderId="20" xfId="1" applyNumberFormat="1" applyFont="1" applyFill="1" applyBorder="1"/>
    <xf numFmtId="2" fontId="9" fillId="0" borderId="21" xfId="1" applyNumberFormat="1" applyFont="1" applyFill="1" applyBorder="1"/>
    <xf numFmtId="2" fontId="0" fillId="0" borderId="9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2" fontId="1" fillId="0" borderId="9" xfId="0" applyNumberFormat="1" applyFont="1" applyBorder="1"/>
    <xf numFmtId="0" fontId="2" fillId="0" borderId="16" xfId="1" applyFont="1" applyBorder="1" applyAlignment="1">
      <alignment horizontal="left"/>
    </xf>
    <xf numFmtId="2" fontId="8" fillId="0" borderId="22" xfId="1" applyNumberFormat="1" applyFont="1" applyFill="1" applyBorder="1"/>
    <xf numFmtId="0" fontId="10" fillId="0" borderId="23" xfId="1" applyFont="1" applyBorder="1"/>
    <xf numFmtId="0" fontId="6" fillId="0" borderId="24" xfId="1" applyFont="1" applyBorder="1"/>
    <xf numFmtId="0" fontId="6" fillId="0" borderId="25" xfId="1" applyFont="1" applyBorder="1" applyAlignment="1">
      <alignment horizontal="center"/>
    </xf>
    <xf numFmtId="2" fontId="9" fillId="0" borderId="24" xfId="1" applyNumberFormat="1" applyFont="1" applyFill="1" applyBorder="1"/>
    <xf numFmtId="2" fontId="9" fillId="0" borderId="26" xfId="1" applyNumberFormat="1" applyFont="1" applyFill="1" applyBorder="1"/>
    <xf numFmtId="2" fontId="9" fillId="0" borderId="27" xfId="1" applyNumberFormat="1" applyFont="1" applyFill="1" applyBorder="1"/>
    <xf numFmtId="2" fontId="9" fillId="0" borderId="28" xfId="1" applyNumberFormat="1" applyFont="1" applyFill="1" applyBorder="1"/>
    <xf numFmtId="0" fontId="10" fillId="0" borderId="29" xfId="1" applyFont="1" applyBorder="1"/>
    <xf numFmtId="0" fontId="10" fillId="0" borderId="30" xfId="1" applyFont="1" applyBorder="1"/>
    <xf numFmtId="0" fontId="10" fillId="0" borderId="31" xfId="1" applyFont="1" applyBorder="1" applyAlignment="1">
      <alignment horizontal="center"/>
    </xf>
    <xf numFmtId="2" fontId="9" fillId="0" borderId="30" xfId="1" applyNumberFormat="1" applyFont="1" applyFill="1" applyBorder="1" applyAlignment="1">
      <alignment horizontal="right"/>
    </xf>
    <xf numFmtId="2" fontId="9" fillId="0" borderId="32" xfId="1" applyNumberFormat="1" applyFont="1" applyFill="1" applyBorder="1"/>
    <xf numFmtId="0" fontId="6" fillId="0" borderId="30" xfId="1" applyFont="1" applyBorder="1"/>
    <xf numFmtId="0" fontId="6" fillId="0" borderId="31" xfId="1" applyFont="1" applyBorder="1" applyAlignment="1">
      <alignment horizontal="center"/>
    </xf>
    <xf numFmtId="2" fontId="9" fillId="0" borderId="30" xfId="1" applyNumberFormat="1" applyFont="1" applyFill="1" applyBorder="1"/>
    <xf numFmtId="0" fontId="10" fillId="0" borderId="33" xfId="1" applyFont="1" applyBorder="1"/>
    <xf numFmtId="0" fontId="6" fillId="0" borderId="34" xfId="1" applyFont="1" applyBorder="1"/>
    <xf numFmtId="0" fontId="10" fillId="0" borderId="35" xfId="1" applyFont="1" applyBorder="1" applyAlignment="1">
      <alignment horizontal="center"/>
    </xf>
    <xf numFmtId="2" fontId="9" fillId="0" borderId="34" xfId="1" applyNumberFormat="1" applyFont="1" applyFill="1" applyBorder="1"/>
    <xf numFmtId="2" fontId="9" fillId="0" borderId="36" xfId="1" applyNumberFormat="1" applyFont="1" applyFill="1" applyBorder="1"/>
    <xf numFmtId="2" fontId="9" fillId="0" borderId="22" xfId="1" applyNumberFormat="1" applyFont="1" applyFill="1" applyBorder="1"/>
    <xf numFmtId="2" fontId="9" fillId="0" borderId="37" xfId="1" applyNumberFormat="1" applyFont="1" applyFill="1" applyBorder="1"/>
    <xf numFmtId="2" fontId="8" fillId="0" borderId="17" xfId="1" applyNumberFormat="1" applyFont="1" applyFill="1" applyBorder="1"/>
    <xf numFmtId="2" fontId="8" fillId="0" borderId="27" xfId="1" applyNumberFormat="1" applyFont="1" applyFill="1" applyBorder="1"/>
    <xf numFmtId="0" fontId="11" fillId="0" borderId="16" xfId="1" applyFont="1" applyBorder="1"/>
    <xf numFmtId="0" fontId="12" fillId="0" borderId="16" xfId="1" applyFont="1" applyBorder="1"/>
    <xf numFmtId="2" fontId="8" fillId="0" borderId="37" xfId="1" applyNumberFormat="1" applyFont="1" applyFill="1" applyBorder="1"/>
    <xf numFmtId="2" fontId="8" fillId="0" borderId="17" xfId="1" applyNumberFormat="1" applyFont="1" applyFill="1" applyBorder="1" applyAlignment="1"/>
    <xf numFmtId="0" fontId="6" fillId="0" borderId="29" xfId="1" applyFont="1" applyBorder="1"/>
    <xf numFmtId="0" fontId="13" fillId="0" borderId="38" xfId="1" applyFont="1" applyBorder="1"/>
    <xf numFmtId="0" fontId="13" fillId="0" borderId="39" xfId="1" applyFont="1" applyBorder="1"/>
    <xf numFmtId="0" fontId="13" fillId="0" borderId="40" xfId="1" applyFont="1" applyBorder="1" applyAlignment="1">
      <alignment horizontal="center"/>
    </xf>
    <xf numFmtId="2" fontId="9" fillId="0" borderId="41" xfId="1" applyNumberFormat="1" applyFont="1" applyFill="1" applyBorder="1"/>
    <xf numFmtId="2" fontId="9" fillId="0" borderId="42" xfId="1" applyNumberFormat="1" applyFont="1" applyFill="1" applyBorder="1"/>
    <xf numFmtId="2" fontId="9" fillId="0" borderId="43" xfId="1" applyNumberFormat="1" applyFont="1" applyFill="1" applyBorder="1"/>
    <xf numFmtId="2" fontId="9" fillId="0" borderId="44" xfId="1" applyNumberFormat="1" applyFont="1" applyFill="1" applyBorder="1"/>
    <xf numFmtId="0" fontId="2" fillId="0" borderId="16" xfId="1" applyBorder="1"/>
    <xf numFmtId="2" fontId="9" fillId="0" borderId="0" xfId="1" applyNumberFormat="1" applyFont="1" applyFill="1" applyBorder="1"/>
    <xf numFmtId="2" fontId="9" fillId="0" borderId="45" xfId="1" applyNumberFormat="1" applyFont="1" applyFill="1" applyBorder="1"/>
    <xf numFmtId="2" fontId="9" fillId="0" borderId="46" xfId="1" applyNumberFormat="1" applyFont="1" applyFill="1" applyBorder="1"/>
    <xf numFmtId="0" fontId="6" fillId="0" borderId="47" xfId="1" applyFont="1" applyBorder="1"/>
    <xf numFmtId="0" fontId="6" fillId="0" borderId="48" xfId="1" applyFont="1" applyBorder="1"/>
    <xf numFmtId="0" fontId="6" fillId="0" borderId="49" xfId="1" applyFont="1" applyBorder="1"/>
    <xf numFmtId="0" fontId="6" fillId="0" borderId="50" xfId="1" applyFont="1" applyBorder="1"/>
    <xf numFmtId="0" fontId="6" fillId="0" borderId="18" xfId="1" applyFont="1" applyBorder="1" applyAlignment="1">
      <alignment horizontal="center"/>
    </xf>
    <xf numFmtId="2" fontId="9" fillId="0" borderId="17" xfId="1" applyNumberFormat="1" applyFont="1" applyFill="1" applyBorder="1"/>
    <xf numFmtId="2" fontId="9" fillId="0" borderId="19" xfId="1" applyNumberFormat="1" applyFont="1" applyFill="1" applyBorder="1"/>
    <xf numFmtId="2" fontId="9" fillId="0" borderId="20" xfId="1" applyNumberFormat="1" applyFont="1" applyFill="1" applyBorder="1"/>
    <xf numFmtId="0" fontId="13" fillId="0" borderId="51" xfId="1" applyFont="1" applyBorder="1"/>
    <xf numFmtId="0" fontId="13" fillId="0" borderId="42" xfId="1" applyFont="1" applyBorder="1"/>
    <xf numFmtId="2" fontId="9" fillId="0" borderId="39" xfId="1" applyNumberFormat="1" applyFont="1" applyFill="1" applyBorder="1"/>
    <xf numFmtId="0" fontId="14" fillId="0" borderId="52" xfId="1" applyFont="1" applyFill="1" applyBorder="1"/>
    <xf numFmtId="0" fontId="15" fillId="0" borderId="1" xfId="1" applyFont="1" applyFill="1" applyBorder="1"/>
    <xf numFmtId="0" fontId="15" fillId="0" borderId="15" xfId="1" applyFont="1" applyFill="1" applyBorder="1" applyAlignment="1">
      <alignment horizontal="center"/>
    </xf>
    <xf numFmtId="2" fontId="9" fillId="0" borderId="11" xfId="1" applyNumberFormat="1" applyFont="1" applyFill="1" applyBorder="1"/>
    <xf numFmtId="2" fontId="9" fillId="0" borderId="1" xfId="1" applyNumberFormat="1" applyFont="1" applyFill="1" applyBorder="1"/>
    <xf numFmtId="2" fontId="9" fillId="0" borderId="13" xfId="1" applyNumberFormat="1" applyFont="1" applyFill="1" applyBorder="1"/>
    <xf numFmtId="2" fontId="9" fillId="0" borderId="53" xfId="1" applyNumberFormat="1" applyFont="1" applyFill="1" applyBorder="1"/>
    <xf numFmtId="0" fontId="2" fillId="0" borderId="54" xfId="1" applyBorder="1"/>
    <xf numFmtId="3" fontId="9" fillId="0" borderId="54" xfId="1" applyNumberFormat="1" applyFont="1" applyFill="1" applyBorder="1"/>
    <xf numFmtId="0" fontId="2" fillId="0" borderId="0" xfId="1" applyFont="1"/>
  </cellXfs>
  <cellStyles count="2">
    <cellStyle name="Normálne" xfId="0" builtinId="0"/>
    <cellStyle name="normálne_Hár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workbookViewId="0">
      <selection activeCell="F63" sqref="F63"/>
    </sheetView>
  </sheetViews>
  <sheetFormatPr defaultRowHeight="15" x14ac:dyDescent="0.25"/>
  <cols>
    <col min="1" max="1" width="20.7109375" customWidth="1"/>
    <col min="2" max="2" width="5.42578125" bestFit="1" customWidth="1"/>
    <col min="8" max="8" width="8.5703125" bestFit="1" customWidth="1"/>
    <col min="9" max="9" width="11.42578125" style="5" bestFit="1" customWidth="1"/>
    <col min="10" max="10" width="13.85546875" style="5" bestFit="1" customWidth="1"/>
    <col min="11" max="11" width="15.5703125" style="5" bestFit="1" customWidth="1"/>
    <col min="12" max="12" width="15.42578125" style="6" customWidth="1"/>
  </cols>
  <sheetData>
    <row r="1" spans="1:12" ht="18" x14ac:dyDescent="0.25">
      <c r="A1" s="1" t="s">
        <v>0</v>
      </c>
      <c r="B1" s="2"/>
      <c r="C1" s="3"/>
      <c r="D1" s="2"/>
      <c r="E1" s="2"/>
      <c r="F1" s="2"/>
      <c r="G1" s="4"/>
      <c r="H1" s="4"/>
    </row>
    <row r="2" spans="1:12" ht="18" x14ac:dyDescent="0.25">
      <c r="A2" s="7"/>
      <c r="B2" s="2"/>
      <c r="C2" s="3"/>
      <c r="D2" s="7"/>
      <c r="E2" s="8"/>
      <c r="F2" s="2"/>
      <c r="G2" s="4"/>
      <c r="H2" s="4"/>
    </row>
    <row r="3" spans="1:12" ht="18" x14ac:dyDescent="0.25">
      <c r="A3" s="1"/>
      <c r="B3" s="2"/>
      <c r="C3" s="3"/>
      <c r="D3" s="2"/>
      <c r="E3" s="2"/>
      <c r="F3" s="4"/>
      <c r="G3" s="4"/>
      <c r="H3" s="4"/>
    </row>
    <row r="4" spans="1:12" ht="15.75" thickBot="1" x14ac:dyDescent="0.3">
      <c r="A4" s="9"/>
      <c r="B4" s="9"/>
      <c r="C4" s="10"/>
      <c r="D4" s="11" t="s">
        <v>1</v>
      </c>
      <c r="E4" s="12"/>
      <c r="F4" s="13"/>
      <c r="G4" s="13"/>
      <c r="H4" s="13"/>
    </row>
    <row r="5" spans="1:12" x14ac:dyDescent="0.25">
      <c r="A5" s="14" t="s">
        <v>2</v>
      </c>
      <c r="B5" s="15" t="s">
        <v>3</v>
      </c>
      <c r="C5" s="16" t="s">
        <v>4</v>
      </c>
      <c r="D5" s="17" t="s">
        <v>5</v>
      </c>
      <c r="E5" s="18" t="s">
        <v>6</v>
      </c>
      <c r="F5" s="19" t="s">
        <v>7</v>
      </c>
      <c r="G5" s="20" t="s">
        <v>8</v>
      </c>
      <c r="H5" s="21" t="s">
        <v>9</v>
      </c>
      <c r="I5" s="22" t="s">
        <v>10</v>
      </c>
      <c r="J5" s="23" t="s">
        <v>11</v>
      </c>
      <c r="K5" s="23" t="s">
        <v>12</v>
      </c>
      <c r="L5" s="24" t="s">
        <v>13</v>
      </c>
    </row>
    <row r="6" spans="1:12" ht="15.75" thickBot="1" x14ac:dyDescent="0.3">
      <c r="A6" s="25"/>
      <c r="B6" s="26" t="s">
        <v>14</v>
      </c>
      <c r="C6" s="27" t="s">
        <v>15</v>
      </c>
      <c r="D6" s="28"/>
      <c r="E6" s="9" t="s">
        <v>16</v>
      </c>
      <c r="F6" s="29" t="s">
        <v>17</v>
      </c>
      <c r="G6" s="30" t="s">
        <v>17</v>
      </c>
      <c r="H6" s="31" t="s">
        <v>18</v>
      </c>
      <c r="I6" s="23" t="s">
        <v>19</v>
      </c>
      <c r="J6" s="23" t="s">
        <v>18</v>
      </c>
      <c r="K6" s="23" t="s">
        <v>18</v>
      </c>
      <c r="L6" s="24"/>
    </row>
    <row r="7" spans="1:12" x14ac:dyDescent="0.25">
      <c r="A7" s="32" t="s">
        <v>20</v>
      </c>
      <c r="B7" s="33"/>
      <c r="C7" s="34" t="s">
        <v>21</v>
      </c>
      <c r="D7" s="35">
        <v>1300</v>
      </c>
      <c r="E7" s="36">
        <v>5.08</v>
      </c>
      <c r="F7" s="37">
        <f>E7*D7</f>
        <v>6604</v>
      </c>
      <c r="G7" s="38"/>
      <c r="H7" s="39">
        <f>F7+G7</f>
        <v>6604</v>
      </c>
      <c r="I7" s="40">
        <f>H7</f>
        <v>6604</v>
      </c>
      <c r="J7" s="41">
        <v>7200</v>
      </c>
      <c r="K7" s="41">
        <v>4800</v>
      </c>
      <c r="L7" s="42">
        <f>J7+K7-I7</f>
        <v>5396</v>
      </c>
    </row>
    <row r="8" spans="1:12" x14ac:dyDescent="0.25">
      <c r="A8" s="43" t="s">
        <v>22</v>
      </c>
      <c r="B8" s="33"/>
      <c r="C8" s="34" t="s">
        <v>23</v>
      </c>
      <c r="D8" s="35">
        <v>0.18</v>
      </c>
      <c r="E8" s="36">
        <v>20750</v>
      </c>
      <c r="F8" s="44"/>
      <c r="G8" s="38">
        <f>E8*D8</f>
        <v>3735</v>
      </c>
      <c r="H8" s="39">
        <f>F8+G8</f>
        <v>3735</v>
      </c>
      <c r="I8" s="40">
        <f>H8</f>
        <v>3735</v>
      </c>
      <c r="J8" s="41">
        <v>7200</v>
      </c>
      <c r="K8" s="41">
        <v>4800</v>
      </c>
      <c r="L8" s="42">
        <f t="shared" ref="L8:L53" si="0">J8+K8-I8</f>
        <v>8265</v>
      </c>
    </row>
    <row r="9" spans="1:12" x14ac:dyDescent="0.25">
      <c r="A9" s="45" t="s">
        <v>24</v>
      </c>
      <c r="B9" s="46">
        <v>1011</v>
      </c>
      <c r="C9" s="47" t="s">
        <v>21</v>
      </c>
      <c r="D9" s="48"/>
      <c r="E9" s="49"/>
      <c r="F9" s="50">
        <f>SUM(F7:F8)</f>
        <v>6604</v>
      </c>
      <c r="G9" s="51">
        <f>SUM(G7:G8)</f>
        <v>3735</v>
      </c>
      <c r="H9" s="39">
        <f>SUM(H7:H8)</f>
        <v>10339</v>
      </c>
      <c r="I9" s="40">
        <f>H9</f>
        <v>10339</v>
      </c>
      <c r="J9" s="41">
        <v>14400</v>
      </c>
      <c r="K9" s="41">
        <v>9600</v>
      </c>
      <c r="L9" s="42">
        <f t="shared" si="0"/>
        <v>13661</v>
      </c>
    </row>
    <row r="10" spans="1:12" x14ac:dyDescent="0.25">
      <c r="A10" s="52" t="s">
        <v>25</v>
      </c>
      <c r="B10" s="53">
        <v>1012</v>
      </c>
      <c r="C10" s="54" t="s">
        <v>26</v>
      </c>
      <c r="D10" s="55"/>
      <c r="E10" s="39"/>
      <c r="F10" s="56"/>
      <c r="G10" s="51"/>
      <c r="H10" s="39"/>
      <c r="I10" s="23"/>
      <c r="J10" s="41">
        <v>0</v>
      </c>
      <c r="K10" s="41">
        <v>0</v>
      </c>
      <c r="L10" s="42">
        <f t="shared" si="0"/>
        <v>0</v>
      </c>
    </row>
    <row r="11" spans="1:12" x14ac:dyDescent="0.25">
      <c r="A11" s="52" t="s">
        <v>27</v>
      </c>
      <c r="B11" s="57">
        <v>1015</v>
      </c>
      <c r="C11" s="58" t="s">
        <v>21</v>
      </c>
      <c r="D11" s="59"/>
      <c r="E11" s="39"/>
      <c r="F11" s="56">
        <v>18000</v>
      </c>
      <c r="G11" s="51"/>
      <c r="H11" s="39">
        <f>F11+G11</f>
        <v>18000</v>
      </c>
      <c r="I11" s="40">
        <f>H11</f>
        <v>18000</v>
      </c>
      <c r="J11" s="41">
        <v>15000</v>
      </c>
      <c r="K11" s="41">
        <v>5000</v>
      </c>
      <c r="L11" s="42">
        <f t="shared" si="0"/>
        <v>2000</v>
      </c>
    </row>
    <row r="12" spans="1:12" x14ac:dyDescent="0.25">
      <c r="A12" s="60" t="s">
        <v>28</v>
      </c>
      <c r="B12" s="61">
        <v>1017</v>
      </c>
      <c r="C12" s="62" t="s">
        <v>21</v>
      </c>
      <c r="D12" s="63">
        <v>280</v>
      </c>
      <c r="E12" s="64">
        <v>32.770000000000003</v>
      </c>
      <c r="F12" s="65">
        <f>E12*D12</f>
        <v>9175.6</v>
      </c>
      <c r="G12" s="66">
        <v>0</v>
      </c>
      <c r="H12" s="39">
        <f>F12+G12</f>
        <v>9175.6</v>
      </c>
      <c r="I12" s="40">
        <f>H12</f>
        <v>9175.6</v>
      </c>
      <c r="J12" s="41">
        <v>8000</v>
      </c>
      <c r="K12" s="41">
        <v>1600</v>
      </c>
      <c r="L12" s="42">
        <f t="shared" si="0"/>
        <v>424.39999999999964</v>
      </c>
    </row>
    <row r="13" spans="1:12" x14ac:dyDescent="0.25">
      <c r="A13" s="52" t="s">
        <v>29</v>
      </c>
      <c r="B13" s="57">
        <v>1018</v>
      </c>
      <c r="C13" s="54" t="s">
        <v>30</v>
      </c>
      <c r="D13" s="59"/>
      <c r="E13" s="39"/>
      <c r="F13" s="56"/>
      <c r="G13" s="51"/>
      <c r="H13" s="39">
        <f t="shared" ref="H13:H38" si="1">F13+G13</f>
        <v>0</v>
      </c>
      <c r="I13" s="23"/>
      <c r="J13" s="41">
        <v>0</v>
      </c>
      <c r="K13" s="41">
        <v>0</v>
      </c>
      <c r="L13" s="42">
        <f t="shared" si="0"/>
        <v>0</v>
      </c>
    </row>
    <row r="14" spans="1:12" x14ac:dyDescent="0.25">
      <c r="A14" s="32" t="s">
        <v>31</v>
      </c>
      <c r="B14" s="33"/>
      <c r="C14" s="34"/>
      <c r="D14" s="67">
        <v>190</v>
      </c>
      <c r="E14" s="36">
        <v>42</v>
      </c>
      <c r="F14" s="68">
        <f>E14*D14</f>
        <v>7980</v>
      </c>
      <c r="G14" s="38"/>
      <c r="H14" s="39">
        <f t="shared" si="1"/>
        <v>7980</v>
      </c>
      <c r="I14" s="40">
        <f>H14</f>
        <v>7980</v>
      </c>
      <c r="J14" s="41">
        <v>5500</v>
      </c>
      <c r="K14" s="41">
        <v>1100</v>
      </c>
      <c r="L14" s="42">
        <f t="shared" si="0"/>
        <v>-1380</v>
      </c>
    </row>
    <row r="15" spans="1:12" x14ac:dyDescent="0.25">
      <c r="A15" s="32" t="s">
        <v>32</v>
      </c>
      <c r="B15" s="33"/>
      <c r="C15" s="34"/>
      <c r="D15" s="67">
        <v>2</v>
      </c>
      <c r="E15" s="36">
        <v>320</v>
      </c>
      <c r="F15" s="37"/>
      <c r="G15" s="38">
        <f>E15*D15</f>
        <v>640</v>
      </c>
      <c r="H15" s="39">
        <f t="shared" si="1"/>
        <v>640</v>
      </c>
      <c r="I15" s="40">
        <f>H15</f>
        <v>640</v>
      </c>
      <c r="J15" s="41">
        <v>1831.2</v>
      </c>
      <c r="K15" s="41">
        <v>349</v>
      </c>
      <c r="L15" s="42">
        <f t="shared" si="0"/>
        <v>1540.1999999999998</v>
      </c>
    </row>
    <row r="16" spans="1:12" x14ac:dyDescent="0.25">
      <c r="A16" s="32" t="s">
        <v>33</v>
      </c>
      <c r="B16" s="33"/>
      <c r="C16" s="34"/>
      <c r="D16" s="67"/>
      <c r="E16" s="36"/>
      <c r="F16" s="37"/>
      <c r="G16" s="38"/>
      <c r="H16" s="39">
        <f t="shared" si="1"/>
        <v>0</v>
      </c>
      <c r="I16" s="23"/>
      <c r="J16" s="41">
        <v>0</v>
      </c>
      <c r="K16" s="41">
        <v>0</v>
      </c>
      <c r="L16" s="42">
        <f t="shared" si="0"/>
        <v>0</v>
      </c>
    </row>
    <row r="17" spans="1:12" x14ac:dyDescent="0.25">
      <c r="A17" s="52" t="s">
        <v>34</v>
      </c>
      <c r="B17" s="57">
        <v>1019</v>
      </c>
      <c r="C17" s="58" t="s">
        <v>21</v>
      </c>
      <c r="D17" s="59"/>
      <c r="E17" s="39"/>
      <c r="F17" s="56">
        <f>SUM(F14:F16)</f>
        <v>7980</v>
      </c>
      <c r="G17" s="51">
        <f>SUM(G14:G16)</f>
        <v>640</v>
      </c>
      <c r="H17" s="39">
        <f t="shared" si="1"/>
        <v>8620</v>
      </c>
      <c r="I17" s="40">
        <f>H17</f>
        <v>8620</v>
      </c>
      <c r="J17" s="41">
        <v>7331.2</v>
      </c>
      <c r="K17" s="41">
        <v>1449</v>
      </c>
      <c r="L17" s="42">
        <f t="shared" si="0"/>
        <v>160.20000000000073</v>
      </c>
    </row>
    <row r="18" spans="1:12" x14ac:dyDescent="0.25">
      <c r="A18" s="69" t="s">
        <v>35</v>
      </c>
      <c r="B18" s="33"/>
      <c r="C18" s="34" t="s">
        <v>21</v>
      </c>
      <c r="D18" s="67">
        <v>200</v>
      </c>
      <c r="E18" s="36">
        <v>124</v>
      </c>
      <c r="F18" s="37">
        <f>E18*D18</f>
        <v>24800</v>
      </c>
      <c r="G18" s="38"/>
      <c r="H18" s="39">
        <f t="shared" si="1"/>
        <v>24800</v>
      </c>
      <c r="I18" s="23"/>
      <c r="J18" s="41">
        <v>0</v>
      </c>
      <c r="K18" s="41">
        <v>0</v>
      </c>
      <c r="L18" s="42">
        <f t="shared" si="0"/>
        <v>0</v>
      </c>
    </row>
    <row r="19" spans="1:12" x14ac:dyDescent="0.25">
      <c r="A19" s="32" t="s">
        <v>36</v>
      </c>
      <c r="B19" s="33"/>
      <c r="C19" s="34" t="s">
        <v>21</v>
      </c>
      <c r="D19" s="67">
        <v>200</v>
      </c>
      <c r="E19" s="36">
        <v>10</v>
      </c>
      <c r="F19" s="37">
        <f>E19*D19</f>
        <v>2000</v>
      </c>
      <c r="G19" s="38"/>
      <c r="H19" s="39">
        <f t="shared" si="1"/>
        <v>2000</v>
      </c>
      <c r="I19" s="40">
        <f>H19</f>
        <v>2000</v>
      </c>
      <c r="J19" s="41">
        <v>1526.9</v>
      </c>
      <c r="K19" s="41">
        <v>1526.8000000000002</v>
      </c>
      <c r="L19" s="42">
        <f t="shared" si="0"/>
        <v>1053.7000000000003</v>
      </c>
    </row>
    <row r="20" spans="1:12" x14ac:dyDescent="0.25">
      <c r="A20" s="52" t="s">
        <v>37</v>
      </c>
      <c r="B20" s="57">
        <v>1020</v>
      </c>
      <c r="C20" s="58" t="s">
        <v>21</v>
      </c>
      <c r="D20" s="59">
        <f>SUM(D18:D19)</f>
        <v>400</v>
      </c>
      <c r="E20" s="39"/>
      <c r="F20" s="56">
        <f>SUM(F18:F19)</f>
        <v>26800</v>
      </c>
      <c r="G20" s="51">
        <v>0</v>
      </c>
      <c r="H20" s="39">
        <f t="shared" si="1"/>
        <v>26800</v>
      </c>
      <c r="I20" s="23"/>
      <c r="J20" s="41">
        <v>1526.9</v>
      </c>
      <c r="K20" s="41">
        <v>1527</v>
      </c>
      <c r="L20" s="42">
        <f t="shared" si="0"/>
        <v>3053.9</v>
      </c>
    </row>
    <row r="21" spans="1:12" x14ac:dyDescent="0.25">
      <c r="A21" s="32" t="s">
        <v>38</v>
      </c>
      <c r="B21" s="33"/>
      <c r="C21" s="34" t="s">
        <v>23</v>
      </c>
      <c r="D21" s="67"/>
      <c r="E21" s="36"/>
      <c r="F21" s="37"/>
      <c r="G21" s="38"/>
      <c r="H21" s="39">
        <f t="shared" si="1"/>
        <v>0</v>
      </c>
      <c r="I21" s="23"/>
      <c r="J21" s="41">
        <v>0</v>
      </c>
      <c r="K21" s="41">
        <v>0</v>
      </c>
      <c r="L21" s="42">
        <f t="shared" si="0"/>
        <v>0</v>
      </c>
    </row>
    <row r="22" spans="1:12" x14ac:dyDescent="0.25">
      <c r="A22" s="32" t="s">
        <v>39</v>
      </c>
      <c r="B22" s="33"/>
      <c r="C22" s="34" t="s">
        <v>23</v>
      </c>
      <c r="D22" s="67"/>
      <c r="E22" s="36"/>
      <c r="F22" s="37">
        <v>200</v>
      </c>
      <c r="G22" s="38"/>
      <c r="H22" s="39">
        <f>F22+G22</f>
        <v>200</v>
      </c>
      <c r="I22" s="23"/>
      <c r="J22" s="41">
        <v>0</v>
      </c>
      <c r="K22" s="41">
        <v>0</v>
      </c>
      <c r="L22" s="42">
        <f t="shared" si="0"/>
        <v>0</v>
      </c>
    </row>
    <row r="23" spans="1:12" x14ac:dyDescent="0.25">
      <c r="A23" s="32" t="s">
        <v>40</v>
      </c>
      <c r="B23" s="33"/>
      <c r="C23" s="34" t="s">
        <v>23</v>
      </c>
      <c r="D23" s="67">
        <v>8</v>
      </c>
      <c r="E23" s="36">
        <v>220</v>
      </c>
      <c r="F23" s="37"/>
      <c r="G23" s="38">
        <f>E23*D23</f>
        <v>1760</v>
      </c>
      <c r="H23" s="39">
        <f t="shared" si="1"/>
        <v>1760</v>
      </c>
      <c r="I23" s="23"/>
      <c r="J23" s="41">
        <v>0</v>
      </c>
      <c r="K23" s="41">
        <v>0</v>
      </c>
      <c r="L23" s="42">
        <f t="shared" si="0"/>
        <v>0</v>
      </c>
    </row>
    <row r="24" spans="1:12" x14ac:dyDescent="0.25">
      <c r="A24" s="70" t="s">
        <v>41</v>
      </c>
      <c r="B24" s="33"/>
      <c r="C24" s="34" t="s">
        <v>42</v>
      </c>
      <c r="D24" s="67"/>
      <c r="E24" s="36"/>
      <c r="F24" s="37"/>
      <c r="G24" s="38"/>
      <c r="H24" s="39">
        <f t="shared" si="1"/>
        <v>0</v>
      </c>
      <c r="I24" s="23"/>
      <c r="J24" s="41">
        <v>0</v>
      </c>
      <c r="K24" s="41">
        <v>0</v>
      </c>
      <c r="L24" s="42">
        <f t="shared" si="0"/>
        <v>0</v>
      </c>
    </row>
    <row r="25" spans="1:12" x14ac:dyDescent="0.25">
      <c r="A25" s="32" t="s">
        <v>43</v>
      </c>
      <c r="B25" s="33"/>
      <c r="C25" s="34" t="s">
        <v>42</v>
      </c>
      <c r="D25" s="67"/>
      <c r="E25" s="36"/>
      <c r="F25" s="37">
        <v>1500</v>
      </c>
      <c r="G25" s="38"/>
      <c r="H25" s="39">
        <f>F25+G25</f>
        <v>1500</v>
      </c>
      <c r="I25" s="23"/>
      <c r="J25" s="41">
        <v>0</v>
      </c>
      <c r="K25" s="41">
        <v>0</v>
      </c>
      <c r="L25" s="42">
        <f t="shared" si="0"/>
        <v>0</v>
      </c>
    </row>
    <row r="26" spans="1:12" x14ac:dyDescent="0.25">
      <c r="A26" s="32" t="s">
        <v>44</v>
      </c>
      <c r="B26" s="33"/>
      <c r="C26" s="34" t="s">
        <v>42</v>
      </c>
      <c r="D26" s="67"/>
      <c r="E26" s="36"/>
      <c r="F26" s="37"/>
      <c r="G26" s="38"/>
      <c r="H26" s="39">
        <f t="shared" si="1"/>
        <v>0</v>
      </c>
      <c r="I26" s="23"/>
      <c r="J26" s="41">
        <v>0</v>
      </c>
      <c r="K26" s="41">
        <v>0</v>
      </c>
      <c r="L26" s="42">
        <f t="shared" si="0"/>
        <v>0</v>
      </c>
    </row>
    <row r="27" spans="1:12" x14ac:dyDescent="0.25">
      <c r="A27" s="32" t="s">
        <v>45</v>
      </c>
      <c r="B27" s="33"/>
      <c r="C27" s="34" t="s">
        <v>21</v>
      </c>
      <c r="D27" s="67">
        <v>360</v>
      </c>
      <c r="E27" s="36">
        <v>4.5</v>
      </c>
      <c r="F27" s="37">
        <f>E27*D27</f>
        <v>1620</v>
      </c>
      <c r="G27" s="38"/>
      <c r="H27" s="39">
        <f t="shared" si="1"/>
        <v>1620</v>
      </c>
      <c r="I27" s="23"/>
      <c r="J27" s="41">
        <v>0</v>
      </c>
      <c r="K27" s="41">
        <v>0</v>
      </c>
      <c r="L27" s="42">
        <f t="shared" si="0"/>
        <v>0</v>
      </c>
    </row>
    <row r="28" spans="1:12" x14ac:dyDescent="0.25">
      <c r="A28" s="32" t="s">
        <v>46</v>
      </c>
      <c r="B28" s="33"/>
      <c r="C28" s="34"/>
      <c r="D28" s="67"/>
      <c r="E28" s="36"/>
      <c r="F28" s="37"/>
      <c r="G28" s="38"/>
      <c r="H28" s="39">
        <f t="shared" si="1"/>
        <v>0</v>
      </c>
      <c r="I28" s="23"/>
      <c r="J28" s="41">
        <v>0</v>
      </c>
      <c r="K28" s="41">
        <v>0</v>
      </c>
      <c r="L28" s="42">
        <f t="shared" si="0"/>
        <v>0</v>
      </c>
    </row>
    <row r="29" spans="1:12" x14ac:dyDescent="0.25">
      <c r="A29" s="32" t="s">
        <v>47</v>
      </c>
      <c r="B29" s="33"/>
      <c r="C29" s="34"/>
      <c r="D29" s="67"/>
      <c r="E29" s="36"/>
      <c r="F29" s="37"/>
      <c r="G29" s="38"/>
      <c r="H29" s="39">
        <f t="shared" si="1"/>
        <v>0</v>
      </c>
      <c r="I29" s="23"/>
      <c r="J29" s="41">
        <v>0</v>
      </c>
      <c r="K29" s="41">
        <v>0</v>
      </c>
      <c r="L29" s="42">
        <f t="shared" si="0"/>
        <v>0</v>
      </c>
    </row>
    <row r="30" spans="1:12" x14ac:dyDescent="0.25">
      <c r="A30" s="69" t="s">
        <v>48</v>
      </c>
      <c r="B30" s="33"/>
      <c r="C30" s="34" t="s">
        <v>30</v>
      </c>
      <c r="D30" s="67"/>
      <c r="E30" s="36"/>
      <c r="F30" s="37">
        <v>3500</v>
      </c>
      <c r="G30" s="71"/>
      <c r="H30" s="39">
        <f t="shared" si="1"/>
        <v>3500</v>
      </c>
      <c r="I30" s="23"/>
      <c r="J30" s="41">
        <v>0</v>
      </c>
      <c r="K30" s="41">
        <v>0</v>
      </c>
      <c r="L30" s="42">
        <f t="shared" si="0"/>
        <v>0</v>
      </c>
    </row>
    <row r="31" spans="1:12" x14ac:dyDescent="0.25">
      <c r="A31" s="52" t="s">
        <v>49</v>
      </c>
      <c r="B31" s="57">
        <v>1028</v>
      </c>
      <c r="C31" s="58"/>
      <c r="D31" s="59"/>
      <c r="E31" s="39"/>
      <c r="F31" s="56">
        <f>SUM(F21:F30)</f>
        <v>6820</v>
      </c>
      <c r="G31" s="51">
        <f>SUM(G21:G30)</f>
        <v>1760</v>
      </c>
      <c r="H31" s="39">
        <f t="shared" si="1"/>
        <v>8580</v>
      </c>
      <c r="I31" s="23"/>
      <c r="J31" s="41">
        <v>0</v>
      </c>
      <c r="K31" s="41">
        <v>0</v>
      </c>
      <c r="L31" s="42">
        <f t="shared" si="0"/>
        <v>0</v>
      </c>
    </row>
    <row r="32" spans="1:12" x14ac:dyDescent="0.25">
      <c r="A32" s="52" t="s">
        <v>50</v>
      </c>
      <c r="B32" s="57">
        <v>1035</v>
      </c>
      <c r="C32" s="58" t="s">
        <v>21</v>
      </c>
      <c r="D32" s="59"/>
      <c r="E32" s="39"/>
      <c r="F32" s="56"/>
      <c r="G32" s="51"/>
      <c r="H32" s="39">
        <f t="shared" si="1"/>
        <v>0</v>
      </c>
      <c r="I32" s="23"/>
      <c r="J32" s="41">
        <v>0</v>
      </c>
      <c r="K32" s="41">
        <v>0</v>
      </c>
      <c r="L32" s="42">
        <f t="shared" si="0"/>
        <v>0</v>
      </c>
    </row>
    <row r="33" spans="1:12" x14ac:dyDescent="0.25">
      <c r="A33" s="70" t="s">
        <v>51</v>
      </c>
      <c r="B33" s="33"/>
      <c r="C33" s="34" t="s">
        <v>42</v>
      </c>
      <c r="D33" s="72"/>
      <c r="E33" s="36"/>
      <c r="F33" s="37">
        <v>2000</v>
      </c>
      <c r="G33" s="38">
        <v>1600</v>
      </c>
      <c r="H33" s="39">
        <f t="shared" si="1"/>
        <v>3600</v>
      </c>
      <c r="I33" s="23"/>
      <c r="J33" s="41">
        <v>0</v>
      </c>
      <c r="K33" s="41">
        <v>0</v>
      </c>
      <c r="L33" s="42">
        <f t="shared" si="0"/>
        <v>0</v>
      </c>
    </row>
    <row r="34" spans="1:12" x14ac:dyDescent="0.25">
      <c r="A34" s="32" t="s">
        <v>52</v>
      </c>
      <c r="B34" s="33"/>
      <c r="C34" s="34" t="s">
        <v>42</v>
      </c>
      <c r="D34" s="72"/>
      <c r="E34" s="36"/>
      <c r="F34" s="37">
        <v>1500</v>
      </c>
      <c r="G34" s="38">
        <v>300</v>
      </c>
      <c r="H34" s="39">
        <f t="shared" si="1"/>
        <v>1800</v>
      </c>
      <c r="I34" s="23"/>
      <c r="J34" s="41">
        <v>0</v>
      </c>
      <c r="K34" s="41">
        <v>0</v>
      </c>
      <c r="L34" s="42">
        <f t="shared" si="0"/>
        <v>0</v>
      </c>
    </row>
    <row r="35" spans="1:12" x14ac:dyDescent="0.25">
      <c r="A35" s="32" t="s">
        <v>53</v>
      </c>
      <c r="B35" s="33"/>
      <c r="C35" s="34" t="s">
        <v>23</v>
      </c>
      <c r="D35" s="72"/>
      <c r="E35" s="36"/>
      <c r="F35" s="37"/>
      <c r="G35" s="38"/>
      <c r="H35" s="39">
        <f t="shared" si="1"/>
        <v>0</v>
      </c>
      <c r="I35" s="23"/>
      <c r="J35" s="41">
        <v>0</v>
      </c>
      <c r="K35" s="41">
        <v>0</v>
      </c>
      <c r="L35" s="42">
        <f t="shared" si="0"/>
        <v>0</v>
      </c>
    </row>
    <row r="36" spans="1:12" x14ac:dyDescent="0.25">
      <c r="A36" s="32" t="s">
        <v>54</v>
      </c>
      <c r="B36" s="33"/>
      <c r="C36" s="34" t="s">
        <v>42</v>
      </c>
      <c r="D36" s="67"/>
      <c r="E36" s="36"/>
      <c r="F36" s="37">
        <v>400</v>
      </c>
      <c r="G36" s="38"/>
      <c r="H36" s="39">
        <f t="shared" si="1"/>
        <v>400</v>
      </c>
      <c r="I36" s="40">
        <f>H36</f>
        <v>400</v>
      </c>
      <c r="J36" s="41">
        <v>200</v>
      </c>
      <c r="K36" s="41">
        <v>800</v>
      </c>
      <c r="L36" s="42">
        <f t="shared" si="0"/>
        <v>600</v>
      </c>
    </row>
    <row r="37" spans="1:12" x14ac:dyDescent="0.25">
      <c r="A37" s="32" t="s">
        <v>55</v>
      </c>
      <c r="B37" s="33"/>
      <c r="C37" s="34" t="s">
        <v>42</v>
      </c>
      <c r="D37" s="67"/>
      <c r="E37" s="36"/>
      <c r="F37" s="37"/>
      <c r="G37" s="38"/>
      <c r="H37" s="39">
        <f t="shared" si="1"/>
        <v>0</v>
      </c>
      <c r="I37" s="23"/>
      <c r="J37" s="41">
        <v>0</v>
      </c>
      <c r="K37" s="41">
        <v>0</v>
      </c>
      <c r="L37" s="42">
        <f t="shared" si="0"/>
        <v>0</v>
      </c>
    </row>
    <row r="38" spans="1:12" ht="15.75" thickBot="1" x14ac:dyDescent="0.3">
      <c r="A38" s="73" t="s">
        <v>56</v>
      </c>
      <c r="B38" s="57">
        <v>1039</v>
      </c>
      <c r="C38" s="58"/>
      <c r="D38" s="59"/>
      <c r="E38" s="39"/>
      <c r="F38" s="56">
        <f>SUM(F33:F37)</f>
        <v>3900</v>
      </c>
      <c r="G38" s="51">
        <f>SUM(G33:G37)</f>
        <v>1900</v>
      </c>
      <c r="H38" s="39">
        <f t="shared" si="1"/>
        <v>5800</v>
      </c>
      <c r="I38" s="23"/>
      <c r="J38" s="41">
        <v>200</v>
      </c>
      <c r="K38" s="41">
        <v>800</v>
      </c>
      <c r="L38" s="42">
        <f t="shared" si="0"/>
        <v>1000</v>
      </c>
    </row>
    <row r="39" spans="1:12" ht="16.5" thickTop="1" thickBot="1" x14ac:dyDescent="0.3">
      <c r="A39" s="74" t="s">
        <v>57</v>
      </c>
      <c r="B39" s="75"/>
      <c r="C39" s="76"/>
      <c r="D39" s="77"/>
      <c r="E39" s="78"/>
      <c r="F39" s="79">
        <f>F38+F32+F31+F20+F17+F13+F12+F11+F10+F9</f>
        <v>79279.600000000006</v>
      </c>
      <c r="G39" s="80">
        <f>G38+G32+G31+G20+G17+G13+G12+G11+G10+G9</f>
        <v>8035</v>
      </c>
      <c r="H39" s="78">
        <f>H38+H32+H31+H20+H17+H13+H12+H11+H10+H9</f>
        <v>87314.6</v>
      </c>
      <c r="I39" s="40">
        <f>I36+I19+I15+I14+I12+I11+I9</f>
        <v>48534.6</v>
      </c>
      <c r="J39" s="41">
        <v>46458.1</v>
      </c>
      <c r="K39" s="41">
        <v>19976</v>
      </c>
      <c r="L39" s="42">
        <f t="shared" si="0"/>
        <v>17899.500000000007</v>
      </c>
    </row>
    <row r="40" spans="1:12" ht="15.75" thickTop="1" x14ac:dyDescent="0.25">
      <c r="A40" s="81" t="s">
        <v>58</v>
      </c>
      <c r="B40" s="33"/>
      <c r="C40" s="34" t="s">
        <v>23</v>
      </c>
      <c r="D40" s="67"/>
      <c r="E40" s="36"/>
      <c r="F40" s="37"/>
      <c r="G40" s="38"/>
      <c r="H40" s="82">
        <v>0</v>
      </c>
      <c r="I40" s="23"/>
      <c r="J40" s="41">
        <v>0</v>
      </c>
      <c r="K40" s="41">
        <v>0</v>
      </c>
      <c r="L40" s="42">
        <f t="shared" si="0"/>
        <v>0</v>
      </c>
    </row>
    <row r="41" spans="1:12" x14ac:dyDescent="0.25">
      <c r="A41" s="81" t="s">
        <v>59</v>
      </c>
      <c r="B41" s="33"/>
      <c r="C41" s="34"/>
      <c r="D41" s="67"/>
      <c r="E41" s="36"/>
      <c r="F41" s="37"/>
      <c r="G41" s="38"/>
      <c r="H41" s="82">
        <v>0</v>
      </c>
      <c r="I41" s="23"/>
      <c r="J41" s="41">
        <v>0</v>
      </c>
      <c r="K41" s="41">
        <v>0</v>
      </c>
      <c r="L41" s="42">
        <f t="shared" si="0"/>
        <v>0</v>
      </c>
    </row>
    <row r="42" spans="1:12" x14ac:dyDescent="0.25">
      <c r="A42" s="81" t="s">
        <v>60</v>
      </c>
      <c r="B42" s="33"/>
      <c r="C42" s="34" t="s">
        <v>23</v>
      </c>
      <c r="D42" s="67"/>
      <c r="E42" s="36"/>
      <c r="F42" s="37"/>
      <c r="G42" s="38"/>
      <c r="H42" s="82">
        <v>0</v>
      </c>
      <c r="I42" s="23"/>
      <c r="J42" s="41">
        <v>0</v>
      </c>
      <c r="K42" s="41">
        <v>0</v>
      </c>
      <c r="L42" s="42">
        <f t="shared" si="0"/>
        <v>0</v>
      </c>
    </row>
    <row r="43" spans="1:12" x14ac:dyDescent="0.25">
      <c r="A43" s="73" t="s">
        <v>61</v>
      </c>
      <c r="B43" s="57">
        <v>1222</v>
      </c>
      <c r="C43" s="58"/>
      <c r="D43" s="59"/>
      <c r="E43" s="39"/>
      <c r="F43" s="56">
        <v>0</v>
      </c>
      <c r="G43" s="51"/>
      <c r="H43" s="83">
        <v>0</v>
      </c>
      <c r="I43" s="23"/>
      <c r="J43" s="41">
        <v>0</v>
      </c>
      <c r="K43" s="41">
        <v>0</v>
      </c>
      <c r="L43" s="42">
        <f t="shared" si="0"/>
        <v>0</v>
      </c>
    </row>
    <row r="44" spans="1:12" x14ac:dyDescent="0.25">
      <c r="A44" s="32" t="s">
        <v>62</v>
      </c>
      <c r="B44" s="33"/>
      <c r="C44" s="34"/>
      <c r="D44" s="67"/>
      <c r="E44" s="36"/>
      <c r="F44" s="37"/>
      <c r="G44" s="38"/>
      <c r="H44" s="82">
        <f>SUM(F44:G44)</f>
        <v>0</v>
      </c>
      <c r="I44" s="23"/>
      <c r="J44" s="41">
        <v>0</v>
      </c>
      <c r="K44" s="41">
        <v>0</v>
      </c>
      <c r="L44" s="42">
        <f t="shared" si="0"/>
        <v>0</v>
      </c>
    </row>
    <row r="45" spans="1:12" x14ac:dyDescent="0.25">
      <c r="A45" s="32" t="s">
        <v>63</v>
      </c>
      <c r="B45" s="33"/>
      <c r="C45" s="34"/>
      <c r="D45" s="67"/>
      <c r="E45" s="36"/>
      <c r="F45" s="37">
        <v>500</v>
      </c>
      <c r="G45" s="38"/>
      <c r="H45" s="82">
        <f>SUM(F45:G45)</f>
        <v>500</v>
      </c>
      <c r="I45" s="23"/>
      <c r="J45" s="41">
        <v>0</v>
      </c>
      <c r="K45" s="41">
        <v>0</v>
      </c>
      <c r="L45" s="42">
        <f t="shared" si="0"/>
        <v>0</v>
      </c>
    </row>
    <row r="46" spans="1:12" x14ac:dyDescent="0.25">
      <c r="A46" s="73" t="s">
        <v>64</v>
      </c>
      <c r="B46" s="57">
        <v>1231</v>
      </c>
      <c r="C46" s="58"/>
      <c r="D46" s="59"/>
      <c r="E46" s="39"/>
      <c r="F46" s="56">
        <f>SUM(F44:F45)</f>
        <v>500</v>
      </c>
      <c r="G46" s="51"/>
      <c r="H46" s="83">
        <f>SUM(H41:H45)</f>
        <v>500</v>
      </c>
      <c r="I46" s="23"/>
      <c r="J46" s="41">
        <v>0</v>
      </c>
      <c r="K46" s="41">
        <v>0</v>
      </c>
      <c r="L46" s="42">
        <f t="shared" si="0"/>
        <v>0</v>
      </c>
    </row>
    <row r="47" spans="1:12" x14ac:dyDescent="0.25">
      <c r="A47" s="32" t="s">
        <v>65</v>
      </c>
      <c r="B47" s="33">
        <v>1060</v>
      </c>
      <c r="C47" s="34"/>
      <c r="D47" s="67"/>
      <c r="E47" s="36"/>
      <c r="F47" s="37">
        <v>1000</v>
      </c>
      <c r="G47" s="38"/>
      <c r="H47" s="84">
        <f>SUM(F47:G47)</f>
        <v>1000</v>
      </c>
      <c r="I47" s="23"/>
      <c r="J47" s="41">
        <v>0</v>
      </c>
      <c r="K47" s="41">
        <v>0</v>
      </c>
      <c r="L47" s="42">
        <f t="shared" si="0"/>
        <v>0</v>
      </c>
    </row>
    <row r="48" spans="1:12" x14ac:dyDescent="0.25">
      <c r="A48" s="32" t="s">
        <v>66</v>
      </c>
      <c r="B48" s="33">
        <v>1061</v>
      </c>
      <c r="C48" s="34"/>
      <c r="D48" s="67"/>
      <c r="E48" s="36"/>
      <c r="F48" s="37">
        <v>1000</v>
      </c>
      <c r="G48" s="38"/>
      <c r="H48" s="84">
        <f>SUM(F48:G48)</f>
        <v>1000</v>
      </c>
      <c r="I48" s="23"/>
      <c r="J48" s="41">
        <v>0</v>
      </c>
      <c r="K48" s="41">
        <v>0</v>
      </c>
      <c r="L48" s="42">
        <f t="shared" si="0"/>
        <v>0</v>
      </c>
    </row>
    <row r="49" spans="1:12" x14ac:dyDescent="0.25">
      <c r="A49" s="73" t="s">
        <v>67</v>
      </c>
      <c r="B49" s="85"/>
      <c r="C49" s="58"/>
      <c r="D49" s="59"/>
      <c r="E49" s="39"/>
      <c r="F49" s="56">
        <f>SUM(F47:F48)</f>
        <v>2000</v>
      </c>
      <c r="G49" s="51"/>
      <c r="H49" s="82">
        <f>SUM(F49:G49)</f>
        <v>2000</v>
      </c>
      <c r="I49" s="23"/>
      <c r="J49" s="41">
        <v>0</v>
      </c>
      <c r="K49" s="41">
        <v>0</v>
      </c>
      <c r="L49" s="42">
        <f t="shared" si="0"/>
        <v>0</v>
      </c>
    </row>
    <row r="50" spans="1:12" x14ac:dyDescent="0.25">
      <c r="A50" s="86" t="s">
        <v>68</v>
      </c>
      <c r="B50" s="85">
        <v>1078</v>
      </c>
      <c r="C50" s="58"/>
      <c r="D50" s="59"/>
      <c r="E50" s="39"/>
      <c r="F50" s="56"/>
      <c r="G50" s="51"/>
      <c r="H50" s="83"/>
      <c r="I50" s="23"/>
      <c r="J50" s="41">
        <v>0</v>
      </c>
      <c r="K50" s="41">
        <v>0</v>
      </c>
      <c r="L50" s="42">
        <f t="shared" si="0"/>
        <v>0</v>
      </c>
    </row>
    <row r="51" spans="1:12" ht="15.75" thickBot="1" x14ac:dyDescent="0.3">
      <c r="A51" s="87" t="s">
        <v>69</v>
      </c>
      <c r="B51" s="88">
        <v>1211</v>
      </c>
      <c r="C51" s="89"/>
      <c r="D51" s="90"/>
      <c r="E51" s="82"/>
      <c r="F51" s="91"/>
      <c r="G51" s="92"/>
      <c r="H51" s="84">
        <f>SUM(F51:G51)</f>
        <v>0</v>
      </c>
      <c r="I51" s="23"/>
      <c r="J51" s="41">
        <v>0</v>
      </c>
      <c r="K51" s="41">
        <v>0</v>
      </c>
      <c r="L51" s="42">
        <f t="shared" si="0"/>
        <v>0</v>
      </c>
    </row>
    <row r="52" spans="1:12" ht="16.5" thickTop="1" thickBot="1" x14ac:dyDescent="0.3">
      <c r="A52" s="93" t="s">
        <v>70</v>
      </c>
      <c r="B52" s="94"/>
      <c r="C52" s="76"/>
      <c r="D52" s="77"/>
      <c r="E52" s="78"/>
      <c r="F52" s="79">
        <f>F51+F49+F46+F43</f>
        <v>2500</v>
      </c>
      <c r="G52" s="80"/>
      <c r="H52" s="95">
        <f>H51+H49+H46+H43</f>
        <v>2500</v>
      </c>
      <c r="I52" s="23"/>
      <c r="J52" s="41">
        <v>0</v>
      </c>
      <c r="K52" s="41">
        <v>0</v>
      </c>
      <c r="L52" s="42">
        <f t="shared" si="0"/>
        <v>0</v>
      </c>
    </row>
    <row r="53" spans="1:12" ht="16.5" thickTop="1" thickBot="1" x14ac:dyDescent="0.3">
      <c r="A53" s="96" t="s">
        <v>71</v>
      </c>
      <c r="B53" s="97"/>
      <c r="C53" s="98"/>
      <c r="D53" s="99"/>
      <c r="E53" s="100"/>
      <c r="F53" s="101">
        <f>F52+F39</f>
        <v>81779.600000000006</v>
      </c>
      <c r="G53" s="102">
        <f>G52+G39</f>
        <v>8035</v>
      </c>
      <c r="H53" s="100">
        <f>H52+H39</f>
        <v>89814.6</v>
      </c>
      <c r="I53" s="40">
        <f>I39</f>
        <v>48534.6</v>
      </c>
      <c r="J53" s="41">
        <v>46458.1</v>
      </c>
      <c r="K53" s="41">
        <v>19976</v>
      </c>
      <c r="L53" s="42">
        <f t="shared" si="0"/>
        <v>17899.500000000007</v>
      </c>
    </row>
    <row r="54" spans="1:12" x14ac:dyDescent="0.25">
      <c r="A54" s="2"/>
      <c r="B54" s="2"/>
      <c r="C54" s="2"/>
      <c r="D54" s="2"/>
      <c r="E54" s="2"/>
      <c r="F54" s="103"/>
      <c r="G54" s="104"/>
      <c r="H54" s="2"/>
    </row>
    <row r="56" spans="1:12" x14ac:dyDescent="0.25">
      <c r="F56" s="4" t="s">
        <v>72</v>
      </c>
      <c r="G56" s="4"/>
      <c r="H56" s="4" t="s">
        <v>73</v>
      </c>
    </row>
    <row r="57" spans="1:12" x14ac:dyDescent="0.25">
      <c r="A57" s="105" t="s">
        <v>76</v>
      </c>
      <c r="B57" s="2"/>
      <c r="C57" s="3"/>
      <c r="D57" s="2"/>
      <c r="E57" s="2"/>
      <c r="F57" s="4" t="s">
        <v>74</v>
      </c>
      <c r="H57" s="4"/>
    </row>
    <row r="58" spans="1:12" x14ac:dyDescent="0.25">
      <c r="A58" s="105" t="s">
        <v>77</v>
      </c>
      <c r="B58" s="2"/>
      <c r="C58" s="3"/>
      <c r="D58" s="2"/>
      <c r="E58" s="2"/>
      <c r="F58" s="4" t="s">
        <v>75</v>
      </c>
      <c r="H58" s="4"/>
    </row>
  </sheetData>
  <pageMargins left="1.1811023622047245" right="0.39370078740157483" top="1.7716535433070868" bottom="0.74803149606299213" header="0.31496062992125984" footer="0.31496062992125984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 Apfel</dc:creator>
  <cp:lastModifiedBy>User</cp:lastModifiedBy>
  <cp:lastPrinted>2018-03-27T07:09:35Z</cp:lastPrinted>
  <dcterms:created xsi:type="dcterms:W3CDTF">2018-03-26T06:41:15Z</dcterms:created>
  <dcterms:modified xsi:type="dcterms:W3CDTF">2018-03-27T07:10:19Z</dcterms:modified>
</cp:coreProperties>
</file>